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24" windowWidth="22812" windowHeight="9156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H35" i="1"/>
  <c r="H36" s="1"/>
  <c r="G35"/>
  <c r="G36" s="1"/>
  <c r="I34"/>
  <c r="J33"/>
  <c r="I33"/>
  <c r="J16"/>
  <c r="J23" s="1"/>
  <c r="I16"/>
  <c r="I23" s="1"/>
  <c r="H16"/>
  <c r="H23" s="1"/>
  <c r="G16"/>
  <c r="G23" s="1"/>
  <c r="F16"/>
  <c r="F23" s="1"/>
  <c r="D16"/>
  <c r="D23" s="1"/>
  <c r="J9"/>
  <c r="J24" s="1"/>
  <c r="J32" s="1"/>
  <c r="I9"/>
  <c r="I24" s="1"/>
  <c r="I32" s="1"/>
  <c r="H9"/>
  <c r="H24" s="1"/>
  <c r="H32" s="1"/>
  <c r="G9"/>
  <c r="G24" s="1"/>
  <c r="G32" s="1"/>
  <c r="F9"/>
  <c r="F24" s="1"/>
  <c r="E9"/>
  <c r="E24" s="1"/>
  <c r="D9"/>
  <c r="D24" s="1"/>
  <c r="E23" l="1"/>
  <c r="J34"/>
  <c r="J36" s="1"/>
  <c r="I35"/>
  <c r="J35" s="1"/>
  <c r="I36" l="1"/>
</calcChain>
</file>

<file path=xl/sharedStrings.xml><?xml version="1.0" encoding="utf-8"?>
<sst xmlns="http://schemas.openxmlformats.org/spreadsheetml/2006/main" count="69" uniqueCount="52">
  <si>
    <t>Таблица 1</t>
  </si>
  <si>
    <t>№ п/п</t>
  </si>
  <si>
    <t>Показатель</t>
  </si>
  <si>
    <t>Ед. изм.</t>
  </si>
  <si>
    <t>Утверждено на 2013 г.</t>
  </si>
  <si>
    <t>Факт 2013 г.</t>
  </si>
  <si>
    <t>Утверждено на 2014</t>
  </si>
  <si>
    <t>План на 2014 г.</t>
  </si>
  <si>
    <t>План на 2015 г.</t>
  </si>
  <si>
    <t>План на 2016 г.</t>
  </si>
  <si>
    <t>План на 2017 г.</t>
  </si>
  <si>
    <t>1</t>
  </si>
  <si>
    <t>2</t>
  </si>
  <si>
    <t>3</t>
  </si>
  <si>
    <t>4</t>
  </si>
  <si>
    <t>5</t>
  </si>
  <si>
    <t>6</t>
  </si>
  <si>
    <t>1.</t>
  </si>
  <si>
    <t>Затраты, отнесенные на передачу электрической энергии</t>
  </si>
  <si>
    <t>тыс.руб.</t>
  </si>
  <si>
    <t>ВН</t>
  </si>
  <si>
    <t>СН</t>
  </si>
  <si>
    <t>в том числе:</t>
  </si>
  <si>
    <t>СН1</t>
  </si>
  <si>
    <t>СН2</t>
  </si>
  <si>
    <t>НН</t>
  </si>
  <si>
    <t>2.</t>
  </si>
  <si>
    <t>Прибыль, отнесенная на передачу электрической энергии</t>
  </si>
  <si>
    <t>3.</t>
  </si>
  <si>
    <t>Рентабельность (п.2/п.1*100%)</t>
  </si>
  <si>
    <t>%</t>
  </si>
  <si>
    <t>4.</t>
  </si>
  <si>
    <t>Необходимая валовая выручка, отнесенная на передачу электрической энергии (п.1+п.2)</t>
  </si>
  <si>
    <t>5.</t>
  </si>
  <si>
    <t>Суммарная присоединенная мощность</t>
  </si>
  <si>
    <t>МВА</t>
  </si>
  <si>
    <t>6.</t>
  </si>
  <si>
    <t>Плата за услуги на содержание электрических сетей в расчете на 1 МВА присоединенной мощности</t>
  </si>
  <si>
    <t>руб/МВАхмес.</t>
  </si>
  <si>
    <t>7.</t>
  </si>
  <si>
    <t>Полезный отпуск электроэнергии</t>
  </si>
  <si>
    <t>млн.кВт.ч.</t>
  </si>
  <si>
    <t>8.</t>
  </si>
  <si>
    <t>Потери электрической энергии</t>
  </si>
  <si>
    <t>9.</t>
  </si>
  <si>
    <t>Тариф на покупку потерь электроэнергии</t>
  </si>
  <si>
    <t>руб/МВ.ч.</t>
  </si>
  <si>
    <t>----</t>
  </si>
  <si>
    <t>10.</t>
  </si>
  <si>
    <t>Ставка на оплату технологического расхода (потерь) электрической энергии на ее передачу по сетям</t>
  </si>
  <si>
    <t>Одноставочный тариф на услуги по передаче электрической энергии</t>
  </si>
  <si>
    <t>Расчет платы за услуги по содержанию электрических сетей и ставки на оплату потерь электроэнергии                                   ООО "Универсал-Плюс-Сервис" на 2015-2017 г.г.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</si>
</sst>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ont="0" applyFill="0" applyBorder="0" applyAlignment="0" applyProtection="0">
      <alignment vertical="top"/>
    </xf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Fill="1" applyAlignment="1">
      <alignment horizontal="center" wrapText="1"/>
    </xf>
    <xf numFmtId="0" fontId="4" fillId="0" borderId="0" xfId="0" applyFont="1" applyFill="1"/>
    <xf numFmtId="0" fontId="5" fillId="0" borderId="0" xfId="0" applyFont="1" applyFill="1"/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2" fontId="6" fillId="0" borderId="1" xfId="0" applyNumberFormat="1" applyFont="1" applyFill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wrapText="1"/>
    </xf>
    <xf numFmtId="0" fontId="9" fillId="0" borderId="0" xfId="1" applyNumberFormat="1" applyFont="1" applyFill="1" applyBorder="1" applyAlignment="1" applyProtection="1">
      <alignment vertical="center"/>
    </xf>
    <xf numFmtId="0" fontId="9" fillId="0" borderId="0" xfId="1" applyNumberFormat="1" applyFont="1" applyFill="1" applyBorder="1" applyAlignment="1" applyProtection="1">
      <alignment horizontal="right" vertical="center"/>
    </xf>
    <xf numFmtId="0" fontId="9" fillId="0" borderId="0" xfId="1" applyNumberFormat="1" applyFont="1" applyFill="1" applyBorder="1" applyAlignment="1" applyProtection="1">
      <alignment horizontal="left" vertical="center"/>
    </xf>
    <xf numFmtId="0" fontId="9" fillId="0" borderId="0" xfId="1" applyNumberFormat="1" applyFont="1" applyFill="1" applyBorder="1" applyAlignment="1" applyProtection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8;&#1072;&#1073;&#1083;&#1080;&#1094;&#1099;%20&#1085;&#1072;%202015%20&#1075;&#1086;&#107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счет платы т1"/>
      <sheetName val="Смета т2"/>
      <sheetName val="Прибыль т3"/>
      <sheetName val="Ремонт 2010 т4"/>
      <sheetName val="Свод ФОТ 2010 т5"/>
      <sheetName val="ФЗП"/>
      <sheetName val="Цеховые т7"/>
      <sheetName val="Общехоз2010 т8"/>
      <sheetName val="Испол прибыли"/>
      <sheetName val="Выручка 2013"/>
      <sheetName val="Аренда оборудования"/>
      <sheetName val="Амортизация"/>
    </sheetNames>
    <sheetDataSet>
      <sheetData sheetId="0" refreshError="1"/>
      <sheetData sheetId="1">
        <row r="41">
          <cell r="F41">
            <v>5754.1675797400003</v>
          </cell>
          <cell r="H41">
            <v>6021.7562267270005</v>
          </cell>
          <cell r="I41">
            <v>6188.0042230633508</v>
          </cell>
          <cell r="J41">
            <v>6370.4442492165181</v>
          </cell>
          <cell r="K41">
            <v>6562.4002581773457</v>
          </cell>
        </row>
        <row r="45">
          <cell r="E45">
            <v>3458.7200000000003</v>
          </cell>
        </row>
        <row r="50">
          <cell r="G50">
            <v>3573.7</v>
          </cell>
        </row>
      </sheetData>
      <sheetData sheetId="2">
        <row r="44">
          <cell r="E44">
            <v>260.58</v>
          </cell>
          <cell r="G44">
            <v>270.05999999999995</v>
          </cell>
          <cell r="H44">
            <v>291.84999999999997</v>
          </cell>
          <cell r="I44">
            <v>306.4425</v>
          </cell>
          <cell r="J44">
            <v>321.76462500000002</v>
          </cell>
          <cell r="K44">
            <v>353.94108749999998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5"/>
  <sheetViews>
    <sheetView tabSelected="1" view="pageLayout" topLeftCell="A31" workbookViewId="0">
      <selection activeCell="G27" sqref="G27"/>
    </sheetView>
  </sheetViews>
  <sheetFormatPr defaultRowHeight="13.2"/>
  <cols>
    <col min="1" max="1" width="4.5546875" style="6" customWidth="1"/>
    <col min="2" max="2" width="30.44140625" style="6" customWidth="1"/>
    <col min="3" max="10" width="13.109375" style="6" customWidth="1"/>
    <col min="11" max="16384" width="8.88671875" style="6"/>
  </cols>
  <sheetData>
    <row r="1" spans="1:10" s="1" customFormat="1" ht="15.6">
      <c r="J1" s="2" t="s">
        <v>0</v>
      </c>
    </row>
    <row r="2" spans="1:10" s="1" customFormat="1" ht="15.6"/>
    <row r="3" spans="1:10" s="1" customFormat="1" ht="15.6"/>
    <row r="4" spans="1:10" s="4" customFormat="1" ht="17.399999999999999" customHeight="1">
      <c r="A4" s="3" t="s">
        <v>51</v>
      </c>
      <c r="B4" s="3"/>
      <c r="C4" s="3"/>
      <c r="D4" s="3"/>
      <c r="E4" s="3"/>
      <c r="F4" s="3"/>
      <c r="G4" s="3"/>
      <c r="H4" s="3"/>
      <c r="I4" s="3"/>
      <c r="J4" s="3"/>
    </row>
    <row r="5" spans="1:10" s="5" customFormat="1" ht="18.600000000000001" customHeight="1">
      <c r="A5" s="3"/>
      <c r="B5" s="3"/>
      <c r="C5" s="3"/>
      <c r="D5" s="3"/>
      <c r="E5" s="3"/>
      <c r="F5" s="3"/>
      <c r="G5" s="3"/>
      <c r="H5" s="3"/>
      <c r="I5" s="3"/>
      <c r="J5" s="3"/>
    </row>
    <row r="7" spans="1:10" s="9" customFormat="1" ht="39.6">
      <c r="A7" s="7" t="s">
        <v>1</v>
      </c>
      <c r="B7" s="7" t="s">
        <v>2</v>
      </c>
      <c r="C7" s="7" t="s">
        <v>3</v>
      </c>
      <c r="D7" s="8" t="s">
        <v>4</v>
      </c>
      <c r="E7" s="8" t="s">
        <v>5</v>
      </c>
      <c r="F7" s="8" t="s">
        <v>6</v>
      </c>
      <c r="G7" s="8" t="s">
        <v>7</v>
      </c>
      <c r="H7" s="8" t="s">
        <v>8</v>
      </c>
      <c r="I7" s="8" t="s">
        <v>9</v>
      </c>
      <c r="J7" s="8" t="s">
        <v>10</v>
      </c>
    </row>
    <row r="8" spans="1:10">
      <c r="A8" s="10" t="s">
        <v>11</v>
      </c>
      <c r="B8" s="10" t="s">
        <v>12</v>
      </c>
      <c r="C8" s="10" t="s">
        <v>13</v>
      </c>
      <c r="D8" s="10" t="s">
        <v>14</v>
      </c>
      <c r="E8" s="10" t="s">
        <v>15</v>
      </c>
      <c r="F8" s="10" t="s">
        <v>16</v>
      </c>
      <c r="G8" s="11">
        <v>7</v>
      </c>
      <c r="H8" s="11">
        <v>8</v>
      </c>
      <c r="I8" s="11">
        <v>9</v>
      </c>
      <c r="J8" s="11">
        <v>10</v>
      </c>
    </row>
    <row r="9" spans="1:10" ht="34.799999999999997" customHeight="1">
      <c r="A9" s="12" t="s">
        <v>17</v>
      </c>
      <c r="B9" s="13" t="s">
        <v>18</v>
      </c>
      <c r="C9" s="14" t="s">
        <v>19</v>
      </c>
      <c r="D9" s="15">
        <f>'[1]Смета т2'!E45</f>
        <v>3458.7200000000003</v>
      </c>
      <c r="E9" s="15">
        <f>'[1]Смета т2'!F41</f>
        <v>5754.1675797400003</v>
      </c>
      <c r="F9" s="16">
        <f>'[1]Смета т2'!G50</f>
        <v>3573.7</v>
      </c>
      <c r="G9" s="16">
        <f>'[1]Смета т2'!H41</f>
        <v>6021.7562267270005</v>
      </c>
      <c r="H9" s="16">
        <f>'[1]Смета т2'!I41</f>
        <v>6188.0042230633508</v>
      </c>
      <c r="I9" s="16">
        <f>'[1]Смета т2'!J41</f>
        <v>6370.4442492165181</v>
      </c>
      <c r="J9" s="16">
        <f>'[1]Смета т2'!K41</f>
        <v>6562.4002581773457</v>
      </c>
    </row>
    <row r="10" spans="1:10" ht="13.8">
      <c r="A10" s="12"/>
      <c r="B10" s="13" t="s">
        <v>20</v>
      </c>
      <c r="C10" s="14"/>
      <c r="D10" s="17"/>
      <c r="E10" s="17"/>
      <c r="F10" s="17"/>
      <c r="G10" s="17"/>
      <c r="H10" s="17"/>
      <c r="I10" s="17"/>
      <c r="J10" s="17"/>
    </row>
    <row r="11" spans="1:10" ht="13.8">
      <c r="A11" s="12"/>
      <c r="B11" s="13" t="s">
        <v>21</v>
      </c>
      <c r="C11" s="14"/>
      <c r="D11" s="17"/>
      <c r="E11" s="17"/>
      <c r="F11" s="17"/>
      <c r="G11" s="17"/>
      <c r="H11" s="17"/>
      <c r="I11" s="17"/>
      <c r="J11" s="17"/>
    </row>
    <row r="12" spans="1:10" ht="13.8" customHeight="1">
      <c r="A12" s="12"/>
      <c r="B12" s="13" t="s">
        <v>22</v>
      </c>
      <c r="C12" s="14"/>
      <c r="D12" s="17"/>
      <c r="E12" s="17"/>
      <c r="F12" s="17"/>
      <c r="G12" s="17"/>
      <c r="H12" s="17"/>
      <c r="I12" s="17"/>
      <c r="J12" s="17"/>
    </row>
    <row r="13" spans="1:10" ht="13.8">
      <c r="A13" s="12"/>
      <c r="B13" s="13" t="s">
        <v>23</v>
      </c>
      <c r="C13" s="14"/>
      <c r="D13" s="17"/>
      <c r="E13" s="17"/>
      <c r="F13" s="17"/>
      <c r="G13" s="17"/>
      <c r="H13" s="17"/>
      <c r="I13" s="17"/>
      <c r="J13" s="17"/>
    </row>
    <row r="14" spans="1:10" ht="13.8">
      <c r="A14" s="12"/>
      <c r="B14" s="13" t="s">
        <v>24</v>
      </c>
      <c r="C14" s="14"/>
      <c r="D14" s="17"/>
      <c r="E14" s="17"/>
      <c r="F14" s="17"/>
      <c r="G14" s="17"/>
      <c r="H14" s="17"/>
      <c r="I14" s="17"/>
      <c r="J14" s="17"/>
    </row>
    <row r="15" spans="1:10" ht="13.8">
      <c r="A15" s="12"/>
      <c r="B15" s="13" t="s">
        <v>25</v>
      </c>
      <c r="C15" s="14"/>
      <c r="D15" s="17"/>
      <c r="E15" s="17"/>
      <c r="F15" s="17"/>
      <c r="G15" s="17"/>
      <c r="H15" s="17"/>
      <c r="I15" s="17"/>
      <c r="J15" s="17"/>
    </row>
    <row r="16" spans="1:10" ht="28.8" customHeight="1">
      <c r="A16" s="12" t="s">
        <v>26</v>
      </c>
      <c r="B16" s="13" t="s">
        <v>27</v>
      </c>
      <c r="C16" s="14" t="s">
        <v>19</v>
      </c>
      <c r="D16" s="16">
        <f>'[1]Прибыль т3'!E44</f>
        <v>260.58</v>
      </c>
      <c r="E16" s="16">
        <v>0</v>
      </c>
      <c r="F16" s="15">
        <f>'[1]Прибыль т3'!G44</f>
        <v>270.05999999999995</v>
      </c>
      <c r="G16" s="16">
        <f>'[1]Прибыль т3'!H44</f>
        <v>291.84999999999997</v>
      </c>
      <c r="H16" s="16">
        <f>'[1]Прибыль т3'!I44</f>
        <v>306.4425</v>
      </c>
      <c r="I16" s="16">
        <f>'[1]Прибыль т3'!J44</f>
        <v>321.76462500000002</v>
      </c>
      <c r="J16" s="16">
        <f>'[1]Прибыль т3'!K44</f>
        <v>353.94108749999998</v>
      </c>
    </row>
    <row r="17" spans="1:10" ht="13.8">
      <c r="A17" s="12"/>
      <c r="B17" s="13" t="s">
        <v>20</v>
      </c>
      <c r="C17" s="14"/>
      <c r="D17" s="17"/>
      <c r="E17" s="17"/>
      <c r="F17" s="17"/>
      <c r="G17" s="17"/>
      <c r="H17" s="17"/>
      <c r="I17" s="17"/>
      <c r="J17" s="17"/>
    </row>
    <row r="18" spans="1:10" ht="13.8">
      <c r="A18" s="12"/>
      <c r="B18" s="13" t="s">
        <v>21</v>
      </c>
      <c r="C18" s="14"/>
      <c r="D18" s="17"/>
      <c r="E18" s="17"/>
      <c r="F18" s="17"/>
      <c r="G18" s="17"/>
      <c r="H18" s="17"/>
      <c r="I18" s="17"/>
      <c r="J18" s="17"/>
    </row>
    <row r="19" spans="1:10" ht="14.4" customHeight="1">
      <c r="A19" s="12"/>
      <c r="B19" s="13" t="s">
        <v>22</v>
      </c>
      <c r="C19" s="14"/>
      <c r="D19" s="17"/>
      <c r="E19" s="17"/>
      <c r="F19" s="17"/>
      <c r="G19" s="17"/>
      <c r="H19" s="17"/>
      <c r="I19" s="17"/>
      <c r="J19" s="17"/>
    </row>
    <row r="20" spans="1:10" ht="13.8">
      <c r="A20" s="12"/>
      <c r="B20" s="13" t="s">
        <v>23</v>
      </c>
      <c r="C20" s="14"/>
      <c r="D20" s="17"/>
      <c r="E20" s="17"/>
      <c r="F20" s="17"/>
      <c r="G20" s="17"/>
      <c r="H20" s="17"/>
      <c r="I20" s="17"/>
      <c r="J20" s="17"/>
    </row>
    <row r="21" spans="1:10" ht="13.8">
      <c r="A21" s="12"/>
      <c r="B21" s="13" t="s">
        <v>24</v>
      </c>
      <c r="C21" s="14"/>
      <c r="D21" s="17"/>
      <c r="E21" s="17"/>
      <c r="F21" s="17"/>
      <c r="G21" s="17"/>
      <c r="H21" s="17"/>
      <c r="I21" s="17"/>
      <c r="J21" s="17"/>
    </row>
    <row r="22" spans="1:10" ht="13.8">
      <c r="A22" s="12"/>
      <c r="B22" s="13" t="s">
        <v>25</v>
      </c>
      <c r="C22" s="14"/>
      <c r="D22" s="17"/>
      <c r="E22" s="17"/>
      <c r="F22" s="17"/>
      <c r="G22" s="17"/>
      <c r="H22" s="17"/>
      <c r="I22" s="17"/>
      <c r="J22" s="17"/>
    </row>
    <row r="23" spans="1:10" ht="28.8" customHeight="1">
      <c r="A23" s="12" t="s">
        <v>28</v>
      </c>
      <c r="B23" s="13" t="s">
        <v>29</v>
      </c>
      <c r="C23" s="14" t="s">
        <v>30</v>
      </c>
      <c r="D23" s="15">
        <f t="shared" ref="D23:J23" si="0">D16/D9*100</f>
        <v>7.5340010177175358</v>
      </c>
      <c r="E23" s="15">
        <f t="shared" si="0"/>
        <v>0</v>
      </c>
      <c r="F23" s="15">
        <f>F16/F9*100</f>
        <v>7.5568738282452346</v>
      </c>
      <c r="G23" s="15">
        <f t="shared" si="0"/>
        <v>4.846592738255513</v>
      </c>
      <c r="H23" s="15">
        <f t="shared" si="0"/>
        <v>4.9522025026721241</v>
      </c>
      <c r="I23" s="15">
        <f t="shared" si="0"/>
        <v>5.0508977460963242</v>
      </c>
      <c r="J23" s="15">
        <f t="shared" si="0"/>
        <v>5.3934699740229544</v>
      </c>
    </row>
    <row r="24" spans="1:10" ht="28.8" customHeight="1">
      <c r="A24" s="12" t="s">
        <v>31</v>
      </c>
      <c r="B24" s="13" t="s">
        <v>32</v>
      </c>
      <c r="C24" s="14" t="s">
        <v>19</v>
      </c>
      <c r="D24" s="15">
        <f>D9+D16</f>
        <v>3719.3</v>
      </c>
      <c r="E24" s="15">
        <f t="shared" ref="E24:J24" si="1">E9+E16</f>
        <v>5754.1675797400003</v>
      </c>
      <c r="F24" s="15">
        <f>F9+F16</f>
        <v>3843.7599999999998</v>
      </c>
      <c r="G24" s="15">
        <f t="shared" si="1"/>
        <v>6313.6062267270008</v>
      </c>
      <c r="H24" s="15">
        <f t="shared" si="1"/>
        <v>6494.4467230633509</v>
      </c>
      <c r="I24" s="15">
        <f t="shared" si="1"/>
        <v>6692.2088742165179</v>
      </c>
      <c r="J24" s="15">
        <f t="shared" si="1"/>
        <v>6916.341345677346</v>
      </c>
    </row>
    <row r="25" spans="1:10" ht="13.8">
      <c r="A25" s="12"/>
      <c r="B25" s="13" t="s">
        <v>20</v>
      </c>
      <c r="C25" s="14"/>
      <c r="D25" s="17"/>
      <c r="E25" s="17"/>
      <c r="F25" s="17"/>
      <c r="G25" s="17"/>
      <c r="H25" s="17"/>
      <c r="I25" s="17"/>
      <c r="J25" s="17"/>
    </row>
    <row r="26" spans="1:10" ht="13.8">
      <c r="A26" s="12"/>
      <c r="B26" s="13" t="s">
        <v>21</v>
      </c>
      <c r="C26" s="14"/>
      <c r="D26" s="17"/>
      <c r="E26" s="17"/>
      <c r="F26" s="17"/>
      <c r="G26" s="17"/>
      <c r="H26" s="17"/>
      <c r="I26" s="17"/>
      <c r="J26" s="17"/>
    </row>
    <row r="27" spans="1:10" ht="27.6">
      <c r="A27" s="12"/>
      <c r="B27" s="13" t="s">
        <v>22</v>
      </c>
      <c r="C27" s="14"/>
      <c r="D27" s="17"/>
      <c r="E27" s="17"/>
      <c r="F27" s="17"/>
      <c r="G27" s="17"/>
      <c r="H27" s="17"/>
      <c r="I27" s="17"/>
      <c r="J27" s="17"/>
    </row>
    <row r="28" spans="1:10" ht="13.8">
      <c r="A28" s="12"/>
      <c r="B28" s="13" t="s">
        <v>23</v>
      </c>
      <c r="C28" s="14"/>
      <c r="D28" s="17"/>
      <c r="E28" s="17"/>
      <c r="F28" s="17"/>
      <c r="G28" s="17"/>
      <c r="H28" s="17"/>
      <c r="I28" s="17"/>
      <c r="J28" s="17"/>
    </row>
    <row r="29" spans="1:10" ht="13.8">
      <c r="A29" s="12"/>
      <c r="B29" s="13" t="s">
        <v>24</v>
      </c>
      <c r="C29" s="14"/>
      <c r="D29" s="17"/>
      <c r="E29" s="17"/>
      <c r="F29" s="17"/>
      <c r="G29" s="17"/>
      <c r="H29" s="17"/>
      <c r="I29" s="17"/>
      <c r="J29" s="17"/>
    </row>
    <row r="30" spans="1:10" ht="13.8">
      <c r="A30" s="12"/>
      <c r="B30" s="13" t="s">
        <v>25</v>
      </c>
      <c r="C30" s="14"/>
      <c r="D30" s="17"/>
      <c r="E30" s="17"/>
      <c r="F30" s="17"/>
      <c r="G30" s="17"/>
      <c r="H30" s="17"/>
      <c r="I30" s="17"/>
      <c r="J30" s="17"/>
    </row>
    <row r="31" spans="1:10" ht="29.4" customHeight="1">
      <c r="A31" s="12" t="s">
        <v>33</v>
      </c>
      <c r="B31" s="13" t="s">
        <v>34</v>
      </c>
      <c r="C31" s="14" t="s">
        <v>35</v>
      </c>
      <c r="D31" s="17">
        <v>5</v>
      </c>
      <c r="E31" s="17">
        <v>5</v>
      </c>
      <c r="F31" s="17">
        <v>5</v>
      </c>
      <c r="G31" s="17">
        <v>5</v>
      </c>
      <c r="H31" s="17">
        <v>5</v>
      </c>
      <c r="I31" s="17">
        <v>5</v>
      </c>
      <c r="J31" s="17">
        <v>5</v>
      </c>
    </row>
    <row r="32" spans="1:10" ht="28.8" customHeight="1">
      <c r="A32" s="11" t="s">
        <v>36</v>
      </c>
      <c r="B32" s="18" t="s">
        <v>37</v>
      </c>
      <c r="C32" s="11" t="s">
        <v>38</v>
      </c>
      <c r="D32" s="19">
        <v>61988.389000000003</v>
      </c>
      <c r="E32" s="19">
        <v>61988.38</v>
      </c>
      <c r="F32" s="19">
        <v>64062.720000000001</v>
      </c>
      <c r="G32" s="19">
        <f>G24/G31/12*1000</f>
        <v>105226.77044545002</v>
      </c>
      <c r="H32" s="19">
        <f>H24/H31/12*1000</f>
        <v>108240.77871772251</v>
      </c>
      <c r="I32" s="19">
        <f>I24/I31/12*1000</f>
        <v>111536.8145702753</v>
      </c>
      <c r="J32" s="19">
        <f>J24/J31/12*1000</f>
        <v>115272.35576128909</v>
      </c>
    </row>
    <row r="33" spans="1:13" ht="28.8" customHeight="1">
      <c r="A33" s="12" t="s">
        <v>39</v>
      </c>
      <c r="B33" s="13" t="s">
        <v>40</v>
      </c>
      <c r="C33" s="14" t="s">
        <v>41</v>
      </c>
      <c r="D33" s="17">
        <v>7.68</v>
      </c>
      <c r="E33" s="17">
        <v>7.25</v>
      </c>
      <c r="F33" s="15">
        <v>7.4</v>
      </c>
      <c r="G33" s="15">
        <v>7.4</v>
      </c>
      <c r="H33" s="15">
        <v>7.53</v>
      </c>
      <c r="I33" s="15">
        <f t="shared" ref="I33:J34" si="2">H33*0.96</f>
        <v>7.2287999999999997</v>
      </c>
      <c r="J33" s="15">
        <f t="shared" si="2"/>
        <v>6.9396479999999992</v>
      </c>
    </row>
    <row r="34" spans="1:13" ht="28.8" customHeight="1">
      <c r="A34" s="12" t="s">
        <v>42</v>
      </c>
      <c r="B34" s="13" t="s">
        <v>43</v>
      </c>
      <c r="C34" s="14" t="s">
        <v>41</v>
      </c>
      <c r="D34" s="17">
        <v>0.57999999999999996</v>
      </c>
      <c r="E34" s="17">
        <v>0.55000000000000004</v>
      </c>
      <c r="F34" s="15">
        <v>0.6</v>
      </c>
      <c r="G34" s="15">
        <v>0.6</v>
      </c>
      <c r="H34" s="15">
        <v>0.61</v>
      </c>
      <c r="I34" s="15">
        <f t="shared" si="2"/>
        <v>0.58560000000000001</v>
      </c>
      <c r="J34" s="15">
        <f t="shared" si="2"/>
        <v>0.56217600000000001</v>
      </c>
    </row>
    <row r="35" spans="1:13" ht="28.8" customHeight="1">
      <c r="A35" s="12" t="s">
        <v>44</v>
      </c>
      <c r="B35" s="13" t="s">
        <v>45</v>
      </c>
      <c r="C35" s="14" t="s">
        <v>46</v>
      </c>
      <c r="D35" s="20" t="s">
        <v>47</v>
      </c>
      <c r="E35" s="17">
        <v>2915.91</v>
      </c>
      <c r="F35" s="15">
        <v>2060.2199999999998</v>
      </c>
      <c r="G35" s="15">
        <f>E35*1.15</f>
        <v>3353.2964999999995</v>
      </c>
      <c r="H35" s="15">
        <f>G35*1.15</f>
        <v>3856.290974999999</v>
      </c>
      <c r="I35" s="15">
        <f>H35*1.15</f>
        <v>4434.7346212499988</v>
      </c>
      <c r="J35" s="15">
        <f>I35*1.15</f>
        <v>5099.9448144374983</v>
      </c>
    </row>
    <row r="36" spans="1:13" s="22" customFormat="1" ht="28.8" customHeight="1">
      <c r="A36" s="11" t="s">
        <v>48</v>
      </c>
      <c r="B36" s="18" t="s">
        <v>49</v>
      </c>
      <c r="C36" s="21" t="s">
        <v>46</v>
      </c>
      <c r="D36" s="19">
        <v>144.77000000000001</v>
      </c>
      <c r="E36" s="19">
        <v>145.01</v>
      </c>
      <c r="F36" s="19">
        <v>166.21</v>
      </c>
      <c r="G36" s="19">
        <f>G34*G35/G33</f>
        <v>271.88890540540535</v>
      </c>
      <c r="H36" s="19">
        <f>H34*H35/H33</f>
        <v>312.39541762948198</v>
      </c>
      <c r="I36" s="19">
        <f>I34*I35/I33</f>
        <v>359.25473027390433</v>
      </c>
      <c r="J36" s="19">
        <f>J34*J35/J33</f>
        <v>413.14293981498997</v>
      </c>
    </row>
    <row r="37" spans="1:13" ht="28.8" customHeight="1">
      <c r="A37" s="23">
        <v>11</v>
      </c>
      <c r="B37" s="24" t="s">
        <v>50</v>
      </c>
      <c r="C37" s="21" t="s">
        <v>46</v>
      </c>
      <c r="D37" s="19">
        <v>610</v>
      </c>
      <c r="E37" s="19"/>
      <c r="F37" s="19">
        <v>685.64</v>
      </c>
      <c r="G37" s="19"/>
      <c r="H37" s="19"/>
      <c r="I37" s="19"/>
      <c r="J37" s="19"/>
    </row>
    <row r="41" spans="1:13" ht="15.6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5"/>
      <c r="M41" s="25"/>
    </row>
    <row r="42" spans="1:13" ht="15.6">
      <c r="A42" s="27"/>
      <c r="B42" s="27"/>
      <c r="C42" s="28"/>
      <c r="D42" s="28"/>
      <c r="E42" s="28"/>
      <c r="F42" s="28"/>
      <c r="G42" s="28"/>
      <c r="H42" s="28"/>
      <c r="I42" s="25"/>
      <c r="J42" s="26"/>
      <c r="K42" s="26"/>
      <c r="L42" s="29"/>
      <c r="M42" s="29"/>
    </row>
    <row r="43" spans="1:13" ht="15.6">
      <c r="A43" s="30"/>
      <c r="B43" s="29"/>
      <c r="C43" s="31"/>
      <c r="D43" s="31"/>
      <c r="E43" s="31"/>
      <c r="F43" s="31"/>
      <c r="G43" s="31"/>
      <c r="H43" s="31"/>
      <c r="I43" s="32"/>
      <c r="J43" s="32"/>
      <c r="K43" s="33"/>
      <c r="L43" s="29"/>
      <c r="M43" s="29"/>
    </row>
    <row r="44" spans="1:13" ht="15.6">
      <c r="A44" s="34"/>
      <c r="B44" s="35"/>
      <c r="C44" s="35"/>
      <c r="D44" s="35"/>
      <c r="E44" s="36"/>
      <c r="F44" s="34"/>
      <c r="G44" s="34"/>
      <c r="H44" s="1"/>
      <c r="I44" s="1"/>
      <c r="J44" s="1"/>
      <c r="K44" s="1"/>
      <c r="L44" s="37"/>
      <c r="M44" s="37"/>
    </row>
    <row r="45" spans="1:13" ht="15.6">
      <c r="A45" s="34"/>
      <c r="B45" s="35"/>
      <c r="C45" s="35"/>
      <c r="D45" s="35"/>
      <c r="E45" s="36"/>
      <c r="F45" s="34"/>
      <c r="G45" s="34"/>
      <c r="H45" s="1"/>
      <c r="I45" s="1"/>
      <c r="J45" s="1"/>
      <c r="K45" s="1"/>
      <c r="L45" s="37"/>
      <c r="M45" s="37"/>
    </row>
  </sheetData>
  <mergeCells count="3">
    <mergeCell ref="B44:D44"/>
    <mergeCell ref="B45:D45"/>
    <mergeCell ref="A4:J5"/>
  </mergeCells>
  <pageMargins left="0.31" right="0.2" top="0.32" bottom="0.3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alias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vat</dc:creator>
  <cp:lastModifiedBy>vat</cp:lastModifiedBy>
  <cp:lastPrinted>2014-05-07T07:05:37Z</cp:lastPrinted>
  <dcterms:created xsi:type="dcterms:W3CDTF">2014-05-07T07:05:14Z</dcterms:created>
  <dcterms:modified xsi:type="dcterms:W3CDTF">2014-05-07T07:10:38Z</dcterms:modified>
</cp:coreProperties>
</file>